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Foglio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B52" i="1" l="1"/>
  <c r="C52" i="1" s="1"/>
  <c r="B51" i="1"/>
  <c r="D51" i="1" s="1"/>
  <c r="B50" i="1"/>
  <c r="C50" i="1" s="1"/>
  <c r="B49" i="1"/>
  <c r="C49" i="1" s="1"/>
  <c r="B34" i="1"/>
  <c r="E27" i="1"/>
  <c r="D27" i="1"/>
  <c r="C27" i="1"/>
  <c r="B35" i="1"/>
  <c r="B42" i="1" s="1"/>
  <c r="D50" i="1" l="1"/>
  <c r="D52" i="1"/>
  <c r="C51" i="1"/>
  <c r="D49" i="1"/>
</calcChain>
</file>

<file path=xl/sharedStrings.xml><?xml version="1.0" encoding="utf-8"?>
<sst xmlns="http://schemas.openxmlformats.org/spreadsheetml/2006/main" count="45" uniqueCount="40">
  <si>
    <t>Dott. Cairo Roberto</t>
  </si>
  <si>
    <t>Revisione bilancio</t>
  </si>
  <si>
    <t>Data compilazione scheda</t>
  </si>
  <si>
    <t xml:space="preserve">SCHEDA DI LAVORO </t>
  </si>
  <si>
    <t>Le percentuali di riferimento utilizzate dalla prassi internazionale per il calcolo della significatività per il bilancio sono le seguenti:</t>
  </si>
  <si>
    <t>Valore di riferimento</t>
  </si>
  <si>
    <t>ISA GUIDE IFAC</t>
  </si>
  <si>
    <t>% min</t>
  </si>
  <si>
    <t>% max</t>
  </si>
  <si>
    <t>Ricavi</t>
  </si>
  <si>
    <t>Risultato operativo</t>
  </si>
  <si>
    <t>Totale attivo</t>
  </si>
  <si>
    <t>Patrimonio netto</t>
  </si>
  <si>
    <t>Preliminare</t>
  </si>
  <si>
    <t>A fine anno</t>
  </si>
  <si>
    <t>Scostamento</t>
  </si>
  <si>
    <t>Rilevante</t>
  </si>
  <si>
    <t xml:space="preserve">Totale dei ricavi </t>
  </si>
  <si>
    <t>Data di riferimento</t>
  </si>
  <si>
    <t>da 1% a 3% ISA Guide</t>
  </si>
  <si>
    <t>Significatività complessiva</t>
  </si>
  <si>
    <t>Errore massimo in bilancio tale da non far cambiare opinione ai destinatari del bilancio</t>
  </si>
  <si>
    <t>Motivazioni</t>
  </si>
  <si>
    <t>Prendo i ricavi in quanto società commerciale, prendo a riferimento l'1% per avere un</t>
  </si>
  <si>
    <t xml:space="preserve"> controllo più stringente sulle poste di bilancio.</t>
  </si>
  <si>
    <t>da 60% a 85%</t>
  </si>
  <si>
    <t>media</t>
  </si>
  <si>
    <t>Significatività operativa</t>
  </si>
  <si>
    <t xml:space="preserve">Errore massimo che si è disposti ad accettare con riferimento a un singolo conto o voce di bilancio utilizzato per definire </t>
  </si>
  <si>
    <t>l’ampiezza delle verifiche anche ai fini della determinazione del campione</t>
  </si>
  <si>
    <t>Benchmark di riferimento</t>
  </si>
  <si>
    <t xml:space="preserve">Importo </t>
  </si>
  <si>
    <t>Minimo</t>
  </si>
  <si>
    <t>Massimo</t>
  </si>
  <si>
    <t>Note</t>
  </si>
  <si>
    <t>Errore chiaramente trascurabile</t>
  </si>
  <si>
    <t>5% della significatività operativa</t>
  </si>
  <si>
    <t>ALFA SPA</t>
  </si>
  <si>
    <t xml:space="preserve">CALCOLO DELLA SIGNIFICATIVITÀ </t>
  </si>
  <si>
    <t>Il Revisore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</si>
</sst>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_-"/>
    <numFmt numFmtId="165" formatCode="0.0%"/>
    <numFmt numFmtId="166" formatCode="_-* #,##0\ _€_-;\-* #,##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Arial Narrow"/>
      <family val="2"/>
    </font>
    <font>
      <sz val="11"/>
      <color theme="1"/>
      <name val="Arial Narrow"/>
      <family val="2"/>
    </font>
    <font>
      <b/>
      <sz val="11"/>
      <color rgb="FF002060"/>
      <name val="Arial Narrow"/>
      <family val="2"/>
    </font>
    <font>
      <b/>
      <sz val="11"/>
      <color theme="1"/>
      <name val="Arial Narrow"/>
      <family val="2"/>
    </font>
    <font>
      <sz val="10"/>
      <color theme="4" tint="-0.499984740745262"/>
      <name val="Arial Narrow"/>
      <family val="2"/>
    </font>
    <font>
      <sz val="11"/>
      <color theme="4" tint="-0.499984740745262"/>
      <name val="Calibri"/>
      <family val="2"/>
      <scheme val="minor"/>
    </font>
    <font>
      <b/>
      <sz val="10"/>
      <color theme="0"/>
      <name val="Arial Narrow"/>
      <family val="2"/>
    </font>
    <font>
      <b/>
      <sz val="10"/>
      <color theme="4" tint="-0.49998474074526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9"/>
      <color theme="4" tint="-0.499984740745262"/>
      <name val="Arial Narrow"/>
      <family val="2"/>
    </font>
    <font>
      <b/>
      <sz val="10"/>
      <color rgb="FF0070C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rgb="FF0070C0"/>
      </left>
      <right/>
      <top/>
      <bottom/>
      <diagonal/>
    </border>
    <border>
      <left/>
      <right/>
      <top/>
      <bottom style="thin">
        <color rgb="FF0070C0"/>
      </bottom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0" fillId="3" borderId="0" xfId="0" applyFill="1"/>
    <xf numFmtId="0" fontId="3" fillId="3" borderId="0" xfId="0" applyFont="1" applyFill="1"/>
    <xf numFmtId="0" fontId="4" fillId="3" borderId="2" xfId="0" applyFont="1" applyFill="1" applyBorder="1"/>
    <xf numFmtId="14" fontId="4" fillId="3" borderId="0" xfId="0" applyNumberFormat="1" applyFont="1" applyFill="1" applyAlignment="1">
      <alignment horizontal="center"/>
    </xf>
    <xf numFmtId="14" fontId="5" fillId="4" borderId="4" xfId="0" applyNumberFormat="1" applyFont="1" applyFill="1" applyBorder="1" applyAlignment="1">
      <alignment horizontal="center"/>
    </xf>
    <xf numFmtId="0" fontId="0" fillId="3" borderId="0" xfId="0" applyFill="1" applyBorder="1"/>
    <xf numFmtId="9" fontId="6" fillId="3" borderId="11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/>
    <xf numFmtId="0" fontId="6" fillId="3" borderId="11" xfId="0" applyFont="1" applyFill="1" applyBorder="1" applyAlignment="1">
      <alignment horizontal="center"/>
    </xf>
    <xf numFmtId="0" fontId="7" fillId="3" borderId="11" xfId="0" applyFont="1" applyFill="1" applyBorder="1"/>
    <xf numFmtId="14" fontId="6" fillId="3" borderId="11" xfId="1" applyNumberFormat="1" applyFont="1" applyFill="1" applyBorder="1" applyAlignment="1">
      <alignment horizontal="center"/>
    </xf>
    <xf numFmtId="14" fontId="6" fillId="3" borderId="11" xfId="0" applyNumberFormat="1" applyFont="1" applyFill="1" applyBorder="1" applyAlignment="1">
      <alignment horizontal="center"/>
    </xf>
    <xf numFmtId="9" fontId="6" fillId="3" borderId="11" xfId="1" applyNumberFormat="1" applyFont="1" applyFill="1" applyBorder="1" applyAlignment="1">
      <alignment horizontal="center"/>
    </xf>
    <xf numFmtId="164" fontId="8" fillId="2" borderId="11" xfId="1" applyFont="1" applyFill="1" applyBorder="1" applyAlignment="1">
      <alignment vertical="center"/>
    </xf>
    <xf numFmtId="164" fontId="6" fillId="3" borderId="0" xfId="1" applyFont="1" applyFill="1" applyBorder="1" applyAlignment="1">
      <alignment vertical="center"/>
    </xf>
    <xf numFmtId="164" fontId="6" fillId="3" borderId="0" xfId="1" applyFont="1" applyFill="1" applyBorder="1"/>
    <xf numFmtId="0" fontId="6" fillId="3" borderId="0" xfId="0" applyFont="1" applyFill="1" applyBorder="1"/>
    <xf numFmtId="0" fontId="7" fillId="3" borderId="0" xfId="0" applyFont="1" applyFill="1" applyBorder="1"/>
    <xf numFmtId="165" fontId="6" fillId="3" borderId="0" xfId="2" applyNumberFormat="1" applyFont="1" applyFill="1" applyBorder="1" applyAlignment="1">
      <alignment vertical="center"/>
    </xf>
    <xf numFmtId="0" fontId="10" fillId="3" borderId="0" xfId="0" applyFont="1" applyFill="1" applyBorder="1"/>
    <xf numFmtId="164" fontId="11" fillId="3" borderId="0" xfId="1" applyFont="1" applyFill="1" applyBorder="1" applyAlignment="1">
      <alignment vertical="center"/>
    </xf>
    <xf numFmtId="164" fontId="6" fillId="3" borderId="2" xfId="1" applyFont="1" applyFill="1" applyBorder="1" applyAlignment="1">
      <alignment horizontal="left"/>
    </xf>
    <xf numFmtId="164" fontId="8" fillId="2" borderId="11" xfId="1" applyFont="1" applyFill="1" applyBorder="1" applyAlignment="1">
      <alignment horizontal="center" vertical="center"/>
    </xf>
    <xf numFmtId="0" fontId="7" fillId="5" borderId="11" xfId="0" applyFont="1" applyFill="1" applyBorder="1"/>
    <xf numFmtId="166" fontId="12" fillId="3" borderId="11" xfId="1" applyNumberFormat="1" applyFont="1" applyFill="1" applyBorder="1" applyAlignment="1">
      <alignment horizontal="right"/>
    </xf>
    <xf numFmtId="164" fontId="6" fillId="3" borderId="11" xfId="1" applyFont="1" applyFill="1" applyBorder="1" applyAlignment="1"/>
    <xf numFmtId="0" fontId="7" fillId="3" borderId="11" xfId="0" applyFont="1" applyFill="1" applyBorder="1" applyAlignment="1"/>
    <xf numFmtId="0" fontId="8" fillId="2" borderId="11" xfId="0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vertical="center"/>
    </xf>
    <xf numFmtId="0" fontId="0" fillId="3" borderId="12" xfId="0" applyFill="1" applyBorder="1"/>
    <xf numFmtId="0" fontId="6" fillId="3" borderId="13" xfId="0" applyFont="1" applyFill="1" applyBorder="1"/>
    <xf numFmtId="0" fontId="7" fillId="3" borderId="14" xfId="0" applyFont="1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6" fillId="4" borderId="11" xfId="0" applyFont="1" applyFill="1" applyBorder="1" applyAlignment="1">
      <alignment vertical="center" wrapText="1"/>
    </xf>
    <xf numFmtId="0" fontId="0" fillId="2" borderId="11" xfId="0" applyFill="1" applyBorder="1"/>
    <xf numFmtId="0" fontId="9" fillId="3" borderId="11" xfId="0" applyFont="1" applyFill="1" applyBorder="1"/>
    <xf numFmtId="0" fontId="6" fillId="3" borderId="16" xfId="0" applyFont="1" applyFill="1" applyBorder="1"/>
    <xf numFmtId="0" fontId="7" fillId="3" borderId="17" xfId="0" applyFont="1" applyFill="1" applyBorder="1"/>
    <xf numFmtId="0" fontId="6" fillId="3" borderId="16" xfId="0" applyFont="1" applyFill="1" applyBorder="1" applyAlignment="1">
      <alignment horizontal="right"/>
    </xf>
    <xf numFmtId="0" fontId="7" fillId="3" borderId="16" xfId="0" applyFont="1" applyFill="1" applyBorder="1"/>
    <xf numFmtId="0" fontId="11" fillId="3" borderId="16" xfId="0" applyFont="1" applyFill="1" applyBorder="1"/>
    <xf numFmtId="164" fontId="6" fillId="3" borderId="18" xfId="1" applyFont="1" applyFill="1" applyBorder="1" applyAlignment="1">
      <alignment horizontal="left"/>
    </xf>
    <xf numFmtId="164" fontId="6" fillId="3" borderId="19" xfId="1" applyFont="1" applyFill="1" applyBorder="1" applyAlignment="1">
      <alignment horizontal="left"/>
    </xf>
    <xf numFmtId="0" fontId="9" fillId="3" borderId="18" xfId="0" applyFont="1" applyFill="1" applyBorder="1"/>
    <xf numFmtId="164" fontId="6" fillId="3" borderId="17" xfId="1" applyFont="1" applyFill="1" applyBorder="1" applyAlignment="1">
      <alignment vertical="center"/>
    </xf>
    <xf numFmtId="0" fontId="8" fillId="2" borderId="21" xfId="0" applyFont="1" applyFill="1" applyBorder="1"/>
    <xf numFmtId="0" fontId="8" fillId="2" borderId="11" xfId="0" applyFont="1" applyFill="1" applyBorder="1"/>
    <xf numFmtId="0" fontId="9" fillId="4" borderId="11" xfId="0" applyFont="1" applyFill="1" applyBorder="1" applyAlignment="1">
      <alignment vertical="center" wrapText="1"/>
    </xf>
    <xf numFmtId="164" fontId="10" fillId="3" borderId="17" xfId="1" applyFont="1" applyFill="1" applyBorder="1" applyAlignment="1"/>
    <xf numFmtId="0" fontId="0" fillId="3" borderId="17" xfId="0" applyFill="1" applyBorder="1" applyAlignment="1"/>
    <xf numFmtId="0" fontId="0" fillId="3" borderId="18" xfId="0" applyFill="1" applyBorder="1"/>
    <xf numFmtId="0" fontId="0" fillId="3" borderId="2" xfId="0" applyFill="1" applyBorder="1"/>
    <xf numFmtId="0" fontId="0" fillId="3" borderId="19" xfId="0" applyFill="1" applyBorder="1"/>
    <xf numFmtId="166" fontId="6" fillId="3" borderId="11" xfId="1" applyNumberFormat="1" applyFont="1" applyFill="1" applyBorder="1" applyAlignment="1">
      <alignment horizontal="center"/>
    </xf>
    <xf numFmtId="166" fontId="13" fillId="5" borderId="11" xfId="1" applyNumberFormat="1" applyFont="1" applyFill="1" applyBorder="1" applyAlignment="1">
      <alignment vertical="center"/>
    </xf>
    <xf numFmtId="0" fontId="10" fillId="3" borderId="1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3" borderId="0" xfId="0" applyFont="1" applyFill="1" applyAlignment="1">
      <alignment horizontal="right"/>
    </xf>
    <xf numFmtId="0" fontId="4" fillId="3" borderId="3" xfId="0" applyFont="1" applyFill="1" applyBorder="1" applyAlignment="1">
      <alignment horizontal="right"/>
    </xf>
    <xf numFmtId="0" fontId="4" fillId="5" borderId="5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horizontal="center" vertical="center" wrapText="1"/>
    </xf>
    <xf numFmtId="164" fontId="6" fillId="3" borderId="18" xfId="1" applyFont="1" applyFill="1" applyBorder="1" applyAlignment="1">
      <alignment horizontal="center"/>
    </xf>
    <xf numFmtId="164" fontId="6" fillId="3" borderId="2" xfId="1" applyFont="1" applyFill="1" applyBorder="1" applyAlignment="1">
      <alignment horizontal="center"/>
    </xf>
    <xf numFmtId="164" fontId="6" fillId="3" borderId="19" xfId="1" applyFont="1" applyFill="1" applyBorder="1" applyAlignment="1">
      <alignment horizontal="center"/>
    </xf>
    <xf numFmtId="164" fontId="6" fillId="3" borderId="2" xfId="1" applyFont="1" applyFill="1" applyBorder="1" applyAlignment="1">
      <alignment horizontal="left" vertical="center"/>
    </xf>
    <xf numFmtId="164" fontId="6" fillId="3" borderId="19" xfId="1" applyFont="1" applyFill="1" applyBorder="1" applyAlignment="1">
      <alignment horizontal="left" vertical="center"/>
    </xf>
    <xf numFmtId="164" fontId="6" fillId="3" borderId="12" xfId="1" applyFont="1" applyFill="1" applyBorder="1" applyAlignment="1">
      <alignment horizontal="left" vertical="center"/>
    </xf>
    <xf numFmtId="164" fontId="6" fillId="3" borderId="20" xfId="1" applyFont="1" applyFill="1" applyBorder="1" applyAlignment="1">
      <alignment horizontal="left" vertical="center"/>
    </xf>
    <xf numFmtId="164" fontId="6" fillId="3" borderId="2" xfId="1" applyFont="1" applyFill="1" applyBorder="1" applyAlignment="1">
      <alignment horizontal="center" vertical="center"/>
    </xf>
    <xf numFmtId="164" fontId="6" fillId="3" borderId="19" xfId="1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1%20Studio%20Cairo%20Malvezzi\1%20CLIENTI\ZZ%20Revisione%20Legale\1%20-%20Collegi%20con%20revisione\Proplast\2019\01%20Controlli%20preliminari\contegg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 2018"/>
    </sheetNames>
    <sheetDataSet>
      <sheetData sheetId="0">
        <row r="44">
          <cell r="B44">
            <v>255972</v>
          </cell>
        </row>
        <row r="52">
          <cell r="B52">
            <v>2571171</v>
          </cell>
        </row>
        <row r="57">
          <cell r="B57">
            <v>1881146</v>
          </cell>
        </row>
        <row r="81">
          <cell r="B81">
            <v>41890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3"/>
  <sheetViews>
    <sheetView tabSelected="1" topLeftCell="A19" workbookViewId="0">
      <selection activeCell="D33" sqref="D33"/>
    </sheetView>
  </sheetViews>
  <sheetFormatPr defaultRowHeight="15" x14ac:dyDescent="0.25"/>
  <cols>
    <col min="1" max="1" width="28" style="1" customWidth="1"/>
    <col min="2" max="2" width="15.7109375" style="1" customWidth="1"/>
    <col min="3" max="3" width="15.28515625" style="1" customWidth="1"/>
    <col min="4" max="4" width="14.5703125" style="1" customWidth="1"/>
    <col min="5" max="5" width="18.5703125" style="1" customWidth="1"/>
    <col min="6" max="6" width="7.140625" style="1" customWidth="1"/>
    <col min="7" max="16384" width="9.140625" style="1"/>
  </cols>
  <sheetData>
    <row r="2" spans="1:6" ht="18" x14ac:dyDescent="0.25">
      <c r="A2" s="61" t="s">
        <v>37</v>
      </c>
      <c r="B2" s="62"/>
      <c r="C2" s="62"/>
      <c r="D2" s="62"/>
      <c r="E2" s="62"/>
      <c r="F2" s="62"/>
    </row>
    <row r="3" spans="1:6" ht="16.5" x14ac:dyDescent="0.3">
      <c r="A3" s="2"/>
      <c r="B3" s="2"/>
      <c r="C3" s="2"/>
      <c r="D3" s="2"/>
      <c r="E3" s="2"/>
    </row>
    <row r="4" spans="1:6" ht="16.5" x14ac:dyDescent="0.3">
      <c r="A4" s="3" t="s">
        <v>39</v>
      </c>
      <c r="B4" s="2"/>
      <c r="C4" s="2"/>
      <c r="D4" s="2"/>
      <c r="E4" s="2"/>
    </row>
    <row r="5" spans="1:6" ht="16.5" x14ac:dyDescent="0.3">
      <c r="A5" s="2" t="s">
        <v>0</v>
      </c>
      <c r="B5" s="2"/>
      <c r="C5" s="2"/>
      <c r="D5" s="2"/>
      <c r="E5" s="2"/>
    </row>
    <row r="6" spans="1:6" ht="17.25" thickBot="1" x14ac:dyDescent="0.35">
      <c r="A6" s="2"/>
      <c r="B6" s="2"/>
      <c r="C6" s="63" t="s">
        <v>1</v>
      </c>
      <c r="D6" s="63"/>
      <c r="E6" s="4">
        <v>43830</v>
      </c>
    </row>
    <row r="7" spans="1:6" ht="17.25" thickBot="1" x14ac:dyDescent="0.35">
      <c r="A7" s="2"/>
      <c r="B7" s="2"/>
      <c r="C7" s="63" t="s">
        <v>2</v>
      </c>
      <c r="D7" s="64"/>
      <c r="E7" s="5"/>
    </row>
    <row r="8" spans="1:6" ht="17.25" thickBot="1" x14ac:dyDescent="0.35">
      <c r="A8" s="2"/>
      <c r="B8" s="2"/>
      <c r="C8" s="2"/>
      <c r="D8" s="2"/>
      <c r="E8" s="2"/>
    </row>
    <row r="9" spans="1:6" ht="16.5" x14ac:dyDescent="0.3">
      <c r="A9" s="65" t="s">
        <v>3</v>
      </c>
      <c r="B9" s="66"/>
      <c r="C9" s="66"/>
      <c r="D9" s="66"/>
      <c r="E9" s="66"/>
      <c r="F9" s="67"/>
    </row>
    <row r="10" spans="1:6" ht="17.25" thickBot="1" x14ac:dyDescent="0.35">
      <c r="A10" s="68" t="s">
        <v>38</v>
      </c>
      <c r="B10" s="69"/>
      <c r="C10" s="69"/>
      <c r="D10" s="69"/>
      <c r="E10" s="69"/>
      <c r="F10" s="70"/>
    </row>
    <row r="13" spans="1:6" x14ac:dyDescent="0.25">
      <c r="A13" s="31" t="s">
        <v>4</v>
      </c>
      <c r="B13" s="32"/>
      <c r="C13" s="32"/>
      <c r="D13" s="32"/>
      <c r="E13" s="32"/>
      <c r="F13" s="33"/>
    </row>
    <row r="14" spans="1:6" x14ac:dyDescent="0.25">
      <c r="A14" s="34"/>
      <c r="B14" s="6"/>
      <c r="C14" s="6"/>
      <c r="D14" s="6"/>
      <c r="E14" s="6"/>
      <c r="F14" s="35"/>
    </row>
    <row r="15" spans="1:6" x14ac:dyDescent="0.25">
      <c r="A15" s="71" t="s">
        <v>5</v>
      </c>
      <c r="B15" s="72" t="s">
        <v>6</v>
      </c>
      <c r="C15" s="72"/>
      <c r="D15" s="6"/>
      <c r="E15" s="6"/>
      <c r="F15" s="35"/>
    </row>
    <row r="16" spans="1:6" x14ac:dyDescent="0.25">
      <c r="A16" s="71"/>
      <c r="B16" s="28" t="s">
        <v>7</v>
      </c>
      <c r="C16" s="28" t="s">
        <v>8</v>
      </c>
      <c r="D16" s="6"/>
      <c r="E16" s="6"/>
      <c r="F16" s="35"/>
    </row>
    <row r="17" spans="1:6" x14ac:dyDescent="0.25">
      <c r="A17" s="36" t="s">
        <v>9</v>
      </c>
      <c r="B17" s="7">
        <v>0.01</v>
      </c>
      <c r="C17" s="7">
        <v>0.03</v>
      </c>
      <c r="D17" s="6"/>
      <c r="E17" s="6"/>
      <c r="F17" s="35"/>
    </row>
    <row r="18" spans="1:6" x14ac:dyDescent="0.25">
      <c r="A18" s="36" t="s">
        <v>10</v>
      </c>
      <c r="B18" s="7">
        <v>0.03</v>
      </c>
      <c r="C18" s="7">
        <v>7.0000000000000007E-2</v>
      </c>
      <c r="D18" s="6"/>
      <c r="E18" s="6"/>
      <c r="F18" s="35"/>
    </row>
    <row r="19" spans="1:6" x14ac:dyDescent="0.25">
      <c r="A19" s="36" t="s">
        <v>11</v>
      </c>
      <c r="B19" s="7">
        <v>0.01</v>
      </c>
      <c r="C19" s="7">
        <v>0.03</v>
      </c>
      <c r="D19" s="6"/>
      <c r="E19" s="6"/>
      <c r="F19" s="35"/>
    </row>
    <row r="20" spans="1:6" x14ac:dyDescent="0.25">
      <c r="A20" s="36" t="s">
        <v>12</v>
      </c>
      <c r="B20" s="7">
        <v>0.03</v>
      </c>
      <c r="C20" s="7">
        <v>0.05</v>
      </c>
      <c r="D20" s="6"/>
      <c r="E20" s="6"/>
      <c r="F20" s="35"/>
    </row>
    <row r="21" spans="1:6" x14ac:dyDescent="0.25">
      <c r="A21" s="34"/>
      <c r="B21" s="6"/>
      <c r="C21" s="6"/>
      <c r="D21" s="6"/>
      <c r="E21" s="6"/>
      <c r="F21" s="35"/>
    </row>
    <row r="22" spans="1:6" x14ac:dyDescent="0.25">
      <c r="A22" s="34"/>
      <c r="B22" s="6"/>
      <c r="C22" s="6"/>
      <c r="D22" s="6"/>
      <c r="E22" s="6"/>
      <c r="F22" s="35"/>
    </row>
    <row r="23" spans="1:6" x14ac:dyDescent="0.25">
      <c r="A23" s="37"/>
      <c r="B23" s="28" t="s">
        <v>13</v>
      </c>
      <c r="C23" s="28" t="s">
        <v>14</v>
      </c>
      <c r="D23" s="28" t="s">
        <v>15</v>
      </c>
      <c r="E23" s="28" t="s">
        <v>16</v>
      </c>
      <c r="F23" s="35"/>
    </row>
    <row r="24" spans="1:6" x14ac:dyDescent="0.25">
      <c r="A24" s="38" t="s">
        <v>17</v>
      </c>
      <c r="B24" s="56">
        <v>59078170</v>
      </c>
      <c r="C24" s="9"/>
      <c r="D24" s="8"/>
      <c r="E24" s="24"/>
      <c r="F24" s="35"/>
    </row>
    <row r="25" spans="1:6" x14ac:dyDescent="0.25">
      <c r="A25" s="38" t="s">
        <v>18</v>
      </c>
      <c r="B25" s="11">
        <v>43465</v>
      </c>
      <c r="C25" s="12">
        <v>43830</v>
      </c>
      <c r="D25" s="8"/>
      <c r="E25" s="24"/>
      <c r="F25" s="35"/>
    </row>
    <row r="26" spans="1:6" x14ac:dyDescent="0.25">
      <c r="A26" s="38" t="s">
        <v>19</v>
      </c>
      <c r="B26" s="13">
        <v>0.01</v>
      </c>
      <c r="C26" s="9"/>
      <c r="D26" s="8"/>
      <c r="E26" s="24"/>
      <c r="F26" s="35"/>
    </row>
    <row r="27" spans="1:6" x14ac:dyDescent="0.25">
      <c r="A27" s="28" t="s">
        <v>20</v>
      </c>
      <c r="B27" s="57">
        <f>+B24*B26</f>
        <v>590781.70000000007</v>
      </c>
      <c r="C27" s="14">
        <f t="shared" ref="C27:E27" si="0">+C24*C26</f>
        <v>0</v>
      </c>
      <c r="D27" s="14">
        <f t="shared" si="0"/>
        <v>0</v>
      </c>
      <c r="E27" s="14">
        <f t="shared" si="0"/>
        <v>0</v>
      </c>
      <c r="F27" s="35"/>
    </row>
    <row r="28" spans="1:6" x14ac:dyDescent="0.25">
      <c r="A28" s="73" t="s">
        <v>21</v>
      </c>
      <c r="B28" s="74"/>
      <c r="C28" s="74"/>
      <c r="D28" s="74"/>
      <c r="E28" s="74"/>
      <c r="F28" s="75"/>
    </row>
    <row r="29" spans="1:6" x14ac:dyDescent="0.25">
      <c r="A29" s="39"/>
      <c r="B29" s="15"/>
      <c r="C29" s="16"/>
      <c r="D29" s="17"/>
      <c r="E29" s="18"/>
      <c r="F29" s="40"/>
    </row>
    <row r="30" spans="1:6" x14ac:dyDescent="0.25">
      <c r="A30" s="41" t="s">
        <v>22</v>
      </c>
      <c r="B30" s="76" t="s">
        <v>23</v>
      </c>
      <c r="C30" s="76"/>
      <c r="D30" s="76"/>
      <c r="E30" s="76"/>
      <c r="F30" s="77"/>
    </row>
    <row r="31" spans="1:6" x14ac:dyDescent="0.25">
      <c r="A31" s="39"/>
      <c r="B31" s="78" t="s">
        <v>24</v>
      </c>
      <c r="C31" s="78"/>
      <c r="D31" s="78"/>
      <c r="E31" s="78"/>
      <c r="F31" s="79"/>
    </row>
    <row r="32" spans="1:6" x14ac:dyDescent="0.25">
      <c r="A32" s="39"/>
      <c r="B32" s="80"/>
      <c r="C32" s="80"/>
      <c r="D32" s="80"/>
      <c r="E32" s="80"/>
      <c r="F32" s="81"/>
    </row>
    <row r="33" spans="1:7" x14ac:dyDescent="0.25">
      <c r="A33" s="42"/>
      <c r="B33" s="15"/>
      <c r="C33" s="17"/>
      <c r="D33" s="17"/>
      <c r="E33" s="18"/>
      <c r="F33" s="40"/>
    </row>
    <row r="34" spans="1:7" x14ac:dyDescent="0.25">
      <c r="A34" s="39" t="s">
        <v>25</v>
      </c>
      <c r="B34" s="19">
        <f>+(60%+85%)/2</f>
        <v>0.72499999999999998</v>
      </c>
      <c r="C34" s="17" t="s">
        <v>26</v>
      </c>
      <c r="D34" s="17"/>
      <c r="E34" s="18"/>
      <c r="F34" s="40"/>
    </row>
    <row r="35" spans="1:7" x14ac:dyDescent="0.25">
      <c r="A35" s="46" t="s">
        <v>27</v>
      </c>
      <c r="B35" s="57">
        <f>+B27*B34</f>
        <v>428316.73250000004</v>
      </c>
      <c r="C35" s="20"/>
      <c r="D35" s="20"/>
      <c r="E35" s="6"/>
      <c r="F35" s="35"/>
    </row>
    <row r="36" spans="1:7" x14ac:dyDescent="0.25">
      <c r="A36" s="43"/>
      <c r="B36" s="21"/>
      <c r="C36" s="20"/>
      <c r="D36" s="20"/>
      <c r="E36" s="6"/>
      <c r="F36" s="35"/>
    </row>
    <row r="37" spans="1:7" x14ac:dyDescent="0.25">
      <c r="A37" s="44" t="s">
        <v>28</v>
      </c>
      <c r="B37" s="22"/>
      <c r="C37" s="22"/>
      <c r="D37" s="22"/>
      <c r="E37" s="22"/>
      <c r="F37" s="45"/>
    </row>
    <row r="38" spans="1:7" x14ac:dyDescent="0.25">
      <c r="A38" s="82" t="s">
        <v>29</v>
      </c>
      <c r="B38" s="83"/>
      <c r="C38" s="83"/>
      <c r="D38" s="83"/>
      <c r="E38" s="83"/>
      <c r="F38" s="84"/>
    </row>
    <row r="39" spans="1:7" x14ac:dyDescent="0.25">
      <c r="A39" s="58"/>
      <c r="B39" s="59"/>
      <c r="C39" s="59"/>
      <c r="D39" s="59"/>
      <c r="E39" s="59"/>
      <c r="F39" s="60"/>
    </row>
    <row r="40" spans="1:7" x14ac:dyDescent="0.25">
      <c r="A40" s="34"/>
      <c r="B40" s="6"/>
      <c r="C40" s="6"/>
      <c r="D40" s="6"/>
      <c r="E40" s="6"/>
      <c r="F40" s="35"/>
    </row>
    <row r="41" spans="1:7" x14ac:dyDescent="0.25">
      <c r="A41" s="34"/>
      <c r="B41" s="6"/>
      <c r="C41" s="6"/>
      <c r="D41" s="6"/>
      <c r="E41" s="6"/>
      <c r="F41" s="35"/>
    </row>
    <row r="42" spans="1:7" x14ac:dyDescent="0.25">
      <c r="A42" s="46" t="s">
        <v>35</v>
      </c>
      <c r="B42" s="57">
        <f>+B35*5%</f>
        <v>21415.836625000004</v>
      </c>
      <c r="C42" s="29" t="s">
        <v>36</v>
      </c>
      <c r="D42" s="29"/>
      <c r="E42" s="15"/>
      <c r="F42" s="47"/>
      <c r="G42" s="15"/>
    </row>
    <row r="43" spans="1:7" x14ac:dyDescent="0.25">
      <c r="A43" s="34"/>
      <c r="B43" s="6"/>
      <c r="C43" s="6"/>
      <c r="D43" s="6"/>
      <c r="E43" s="6"/>
      <c r="F43" s="35"/>
    </row>
    <row r="44" spans="1:7" x14ac:dyDescent="0.25">
      <c r="A44" s="34"/>
      <c r="B44" s="6"/>
      <c r="C44" s="6"/>
      <c r="D44" s="6"/>
      <c r="E44" s="6"/>
      <c r="F44" s="35"/>
    </row>
    <row r="45" spans="1:7" x14ac:dyDescent="0.25">
      <c r="A45" s="34"/>
      <c r="B45" s="6"/>
      <c r="C45" s="6"/>
      <c r="D45" s="6"/>
      <c r="E45" s="6"/>
      <c r="F45" s="35"/>
    </row>
    <row r="46" spans="1:7" x14ac:dyDescent="0.25">
      <c r="A46" s="48" t="s">
        <v>30</v>
      </c>
      <c r="B46" s="6"/>
      <c r="C46" s="6"/>
      <c r="D46" s="6"/>
      <c r="E46" s="6"/>
      <c r="F46" s="35"/>
    </row>
    <row r="47" spans="1:7" x14ac:dyDescent="0.25">
      <c r="A47" s="34"/>
      <c r="B47" s="6"/>
      <c r="C47" s="6"/>
      <c r="D47" s="6"/>
      <c r="E47" s="6"/>
      <c r="F47" s="35"/>
    </row>
    <row r="48" spans="1:7" x14ac:dyDescent="0.25">
      <c r="A48" s="49" t="s">
        <v>30</v>
      </c>
      <c r="B48" s="23" t="s">
        <v>31</v>
      </c>
      <c r="C48" s="23" t="s">
        <v>32</v>
      </c>
      <c r="D48" s="23" t="s">
        <v>33</v>
      </c>
      <c r="E48" s="23" t="s">
        <v>34</v>
      </c>
      <c r="F48" s="35"/>
    </row>
    <row r="49" spans="1:6" x14ac:dyDescent="0.25">
      <c r="A49" s="50" t="s">
        <v>9</v>
      </c>
      <c r="B49" s="25">
        <f>+'[1]Bilancio 2018'!$B$57</f>
        <v>1881146</v>
      </c>
      <c r="C49" s="25">
        <f>+B49*B17</f>
        <v>18811.46</v>
      </c>
      <c r="D49" s="25">
        <f>+B49*C17</f>
        <v>56434.38</v>
      </c>
      <c r="E49" s="10"/>
      <c r="F49" s="35"/>
    </row>
    <row r="50" spans="1:6" x14ac:dyDescent="0.25">
      <c r="A50" s="50" t="s">
        <v>10</v>
      </c>
      <c r="B50" s="25">
        <f>+'[1]Bilancio 2018'!$B$81</f>
        <v>41890</v>
      </c>
      <c r="C50" s="25">
        <f>+B50*B18</f>
        <v>1256.7</v>
      </c>
      <c r="D50" s="25">
        <f>+B50*C18</f>
        <v>2932.3</v>
      </c>
      <c r="E50" s="10"/>
      <c r="F50" s="35"/>
    </row>
    <row r="51" spans="1:6" x14ac:dyDescent="0.25">
      <c r="A51" s="50" t="s">
        <v>11</v>
      </c>
      <c r="B51" s="25">
        <f>+'[1]Bilancio 2018'!$B$52</f>
        <v>2571171</v>
      </c>
      <c r="C51" s="25">
        <f>+B51*B19</f>
        <v>25711.71</v>
      </c>
      <c r="D51" s="25">
        <f>+B51*C19</f>
        <v>77135.12999999999</v>
      </c>
      <c r="E51" s="26"/>
      <c r="F51" s="51"/>
    </row>
    <row r="52" spans="1:6" x14ac:dyDescent="0.25">
      <c r="A52" s="50" t="s">
        <v>12</v>
      </c>
      <c r="B52" s="25">
        <f>+'[1]Bilancio 2018'!$B$44</f>
        <v>255972</v>
      </c>
      <c r="C52" s="25">
        <f>+B52*B20</f>
        <v>7679.16</v>
      </c>
      <c r="D52" s="25">
        <f>+B52*C20</f>
        <v>12798.6</v>
      </c>
      <c r="E52" s="27"/>
      <c r="F52" s="52"/>
    </row>
    <row r="53" spans="1:6" x14ac:dyDescent="0.25">
      <c r="A53" s="53"/>
      <c r="B53" s="30"/>
      <c r="C53" s="54"/>
      <c r="D53" s="54"/>
      <c r="E53" s="54"/>
      <c r="F53" s="55"/>
    </row>
  </sheetData>
  <mergeCells count="13">
    <mergeCell ref="A39:F39"/>
    <mergeCell ref="A2:F2"/>
    <mergeCell ref="C6:D6"/>
    <mergeCell ref="C7:D7"/>
    <mergeCell ref="A9:F9"/>
    <mergeCell ref="A10:F10"/>
    <mergeCell ref="A15:A16"/>
    <mergeCell ref="B15:C15"/>
    <mergeCell ref="A28:F28"/>
    <mergeCell ref="B30:F30"/>
    <mergeCell ref="B31:F31"/>
    <mergeCell ref="B32:F32"/>
    <mergeCell ref="A38:F38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2019-09-16T16:28:42Z</dcterms:modified>
</cp:coreProperties>
</file>